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 tabRatio="857" activeTab="1"/>
  </bookViews>
  <sheets>
    <sheet name="面试成绩汇总表" sheetId="4" r:id="rId1"/>
    <sheet name="综合成绩汇总表 " sheetId="6" r:id="rId2"/>
  </sheets>
  <definedNames>
    <definedName name="_xlnm.Print_Titles" localSheetId="0">面试成绩汇总表!$1:$2</definedName>
    <definedName name="_xlnm._FilterDatabase" localSheetId="1" hidden="1">'综合成绩汇总表 '!$A$2:$K$11</definedName>
    <definedName name="_xlnm.Print_Titles" localSheetId="1">'综合成绩汇总表 '!$1:$2</definedName>
  </definedNames>
  <calcPr calcId="144525" fullPrecision="0"/>
</workbook>
</file>

<file path=xl/sharedStrings.xml><?xml version="1.0" encoding="utf-8"?>
<sst xmlns="http://schemas.openxmlformats.org/spreadsheetml/2006/main" count="74" uniqueCount="41">
  <si>
    <t>附件：海口市纪委监委综合服务保障中心、机关信息中心公开招聘工作人员面试成绩表</t>
  </si>
  <si>
    <t>序号</t>
  </si>
  <si>
    <t>报考岗位</t>
  </si>
  <si>
    <t>准考证号码</t>
  </si>
  <si>
    <t>姓名</t>
  </si>
  <si>
    <t>抽签号</t>
  </si>
  <si>
    <t>面试成绩</t>
  </si>
  <si>
    <t>备注</t>
  </si>
  <si>
    <t>0101-管理岗1(海口市纪委监委综合服务保障中心)</t>
  </si>
  <si>
    <t>黄兹源</t>
  </si>
  <si>
    <t>02</t>
  </si>
  <si>
    <t>郑庆财</t>
  </si>
  <si>
    <t>04</t>
  </si>
  <si>
    <t>王万丹</t>
  </si>
  <si>
    <t>06</t>
  </si>
  <si>
    <t>0201-管理岗2(海口市纪委监委机关信息中心)</t>
  </si>
  <si>
    <t>杨来浩</t>
  </si>
  <si>
    <t>08</t>
  </si>
  <si>
    <t>冯家玲</t>
  </si>
  <si>
    <t>09</t>
  </si>
  <si>
    <t>文璐璐</t>
  </si>
  <si>
    <t>05</t>
  </si>
  <si>
    <t>陈天琪</t>
  </si>
  <si>
    <t>07</t>
  </si>
  <si>
    <t>李畅利</t>
  </si>
  <si>
    <t>缺考</t>
  </si>
  <si>
    <t>刘福聚</t>
  </si>
  <si>
    <t>01</t>
  </si>
  <si>
    <t>附件：海口市纪委监委综合服务保障中心、机关信息中心公开招聘工作人员综合成绩汇总表</t>
  </si>
  <si>
    <t>准考证号</t>
  </si>
  <si>
    <t>笔试成绩</t>
  </si>
  <si>
    <t>笔试成绩
*60%</t>
  </si>
  <si>
    <t>面试成绩
*40%</t>
  </si>
  <si>
    <t>综合成绩</t>
  </si>
  <si>
    <t>排名</t>
  </si>
  <si>
    <t>1</t>
  </si>
  <si>
    <t>2</t>
  </si>
  <si>
    <t>3</t>
  </si>
  <si>
    <t>4</t>
  </si>
  <si>
    <t>5</t>
  </si>
  <si>
    <t>面试缺考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</si>
</sst>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;[Red]0.00"/>
    <numFmt numFmtId="178" formatCode="0.00_ "/>
  </numFmts>
  <fonts count="48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3.5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5"/>
      <color theme="1"/>
      <name val="宋体"/>
      <charset val="134"/>
      <scheme val="minor"/>
    </font>
    <font>
      <b/>
      <sz val="15"/>
      <name val="宋体"/>
      <charset val="134"/>
      <scheme val="minor"/>
    </font>
    <font>
      <sz val="13.5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indexed="10"/>
      <name val="宋体"/>
      <charset val="134"/>
    </font>
    <font>
      <sz val="11"/>
      <color rgb="FF9C0006"/>
      <name val="宋体"/>
      <charset val="0"/>
      <scheme val="minor"/>
    </font>
    <font>
      <sz val="18"/>
      <color indexed="57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indexed="57"/>
      <name val="宋体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indexed="57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10"/>
      <name val="宋体"/>
      <charset val="134"/>
    </font>
    <font>
      <sz val="11"/>
      <color indexed="60"/>
      <name val="宋体"/>
      <charset val="134"/>
    </font>
    <font>
      <b/>
      <sz val="13"/>
      <color indexed="57"/>
      <name val="宋体"/>
      <charset val="134"/>
    </font>
    <font>
      <b/>
      <sz val="11"/>
      <color indexed="9"/>
      <name val="宋体"/>
      <charset val="134"/>
    </font>
    <font>
      <sz val="11"/>
      <color indexed="16"/>
      <name val="宋体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6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14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22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9" fillId="13" borderId="8" applyNumberFormat="0" applyAlignment="0" applyProtection="0">
      <alignment vertical="center"/>
    </xf>
    <xf numFmtId="0" fontId="30" fillId="13" borderId="3" applyNumberFormat="0" applyAlignment="0" applyProtection="0">
      <alignment vertical="center"/>
    </xf>
    <xf numFmtId="0" fontId="31" fillId="14" borderId="9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0" fillId="36" borderId="1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22" fillId="0" borderId="0">
      <alignment vertical="center"/>
    </xf>
    <xf numFmtId="0" fontId="4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3" fillId="0" borderId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4" fillId="38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0" fillId="36" borderId="16" applyNumberFormat="0" applyAlignment="0" applyProtection="0">
      <alignment vertical="center"/>
    </xf>
    <xf numFmtId="0" fontId="40" fillId="36" borderId="16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7" fillId="37" borderId="4" applyNumberFormat="0" applyAlignment="0" applyProtection="0">
      <alignment vertical="center"/>
    </xf>
    <xf numFmtId="0" fontId="47" fillId="37" borderId="4" applyNumberFormat="0" applyAlignment="0" applyProtection="0">
      <alignment vertical="center"/>
    </xf>
    <xf numFmtId="0" fontId="47" fillId="37" borderId="4" applyNumberFormat="0" applyAlignment="0" applyProtection="0">
      <alignment vertical="center"/>
    </xf>
    <xf numFmtId="0" fontId="22" fillId="39" borderId="18" applyNumberFormat="0" applyFont="0" applyAlignment="0" applyProtection="0">
      <alignment vertical="center"/>
    </xf>
    <xf numFmtId="0" fontId="22" fillId="39" borderId="18" applyNumberFormat="0" applyFont="0" applyAlignment="0" applyProtection="0">
      <alignment vertical="center"/>
    </xf>
    <xf numFmtId="0" fontId="22" fillId="39" borderId="18" applyNumberFormat="0" applyFont="0" applyAlignment="0" applyProtection="0">
      <alignment vertical="center"/>
    </xf>
  </cellStyleXfs>
  <cellXfs count="48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177" fontId="0" fillId="2" borderId="0" xfId="0" applyNumberFormat="1" applyFill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177" fontId="5" fillId="0" borderId="0" xfId="0" applyNumberFormat="1" applyFont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177" fontId="8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77" fontId="3" fillId="2" borderId="0" xfId="0" applyNumberFormat="1" applyFont="1" applyFill="1" applyAlignment="1">
      <alignment horizontal="left" vertical="center"/>
    </xf>
    <xf numFmtId="49" fontId="5" fillId="0" borderId="0" xfId="0" applyNumberFormat="1" applyFont="1" applyBorder="1"/>
    <xf numFmtId="49" fontId="6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49" fontId="9" fillId="2" borderId="0" xfId="0" applyNumberFormat="1" applyFont="1" applyFill="1" applyAlignment="1">
      <alignment horizontal="left" vertical="center"/>
    </xf>
    <xf numFmtId="176" fontId="9" fillId="2" borderId="0" xfId="0" applyNumberFormat="1" applyFont="1" applyFill="1" applyAlignment="1">
      <alignment horizontal="left" vertical="center"/>
    </xf>
  </cellXfs>
  <cellStyles count="106">
    <cellStyle name="常规" xfId="0" builtinId="0"/>
    <cellStyle name="货币[0]" xfId="1" builtinId="7"/>
    <cellStyle name="20% - 强调文字颜色 3" xfId="2" builtinId="38"/>
    <cellStyle name="输出 3" xfId="3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标题 5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标题 4 3" xfId="16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标题 6" xfId="28"/>
    <cellStyle name="60% - 强调文字颜色 4" xfId="29" builtinId="44"/>
    <cellStyle name="输出" xfId="30" builtinId="21"/>
    <cellStyle name="计算" xfId="31" builtinId="22"/>
    <cellStyle name="检查单元格" xfId="32" builtinId="23"/>
    <cellStyle name="标题 1 3" xfId="33"/>
    <cellStyle name="20% - 强调文字颜色 6" xfId="34" builtinId="50"/>
    <cellStyle name="强调文字颜色 2" xfId="35" builtinId="33"/>
    <cellStyle name="链接单元格" xfId="36" builtinId="24"/>
    <cellStyle name="汇总" xfId="37" builtinId="25"/>
    <cellStyle name="好" xfId="38" builtinId="26"/>
    <cellStyle name="适中" xfId="39" builtinId="28"/>
    <cellStyle name="标题 1 2" xfId="40"/>
    <cellStyle name="20% - 强调文字颜色 5" xfId="41" builtinId="46"/>
    <cellStyle name="强调文字颜色 1" xfId="42" builtinId="29"/>
    <cellStyle name="20% - 强调文字颜色 1" xfId="43" builtinId="30"/>
    <cellStyle name="链接单元格 3" xfId="44"/>
    <cellStyle name="40% - 强调文字颜色 1" xfId="45" builtinId="31"/>
    <cellStyle name="20% - 强调文字颜色 2" xfId="46" builtinId="34"/>
    <cellStyle name="输出 2" xfId="47"/>
    <cellStyle name="链接单元格 4" xfId="48"/>
    <cellStyle name="40% - 强调文字颜色 2" xfId="49" builtinId="35"/>
    <cellStyle name="标题 1 4" xfId="50"/>
    <cellStyle name="强调文字颜色 3" xfId="51" builtinId="37"/>
    <cellStyle name="强调文字颜色 4" xfId="52" builtinId="41"/>
    <cellStyle name="20% - 强调文字颜色 4" xfId="53" builtinId="42"/>
    <cellStyle name="输出 4" xfId="54"/>
    <cellStyle name="40% - 强调文字颜色 4" xfId="55" builtinId="43"/>
    <cellStyle name="计算 3" xfId="56"/>
    <cellStyle name="强调文字颜色 5" xfId="57" builtinId="45"/>
    <cellStyle name="40% - 强调文字颜色 5" xfId="58" builtinId="47"/>
    <cellStyle name="计算 4" xfId="59"/>
    <cellStyle name="60% - 强调文字颜色 5" xfId="60" builtinId="48"/>
    <cellStyle name="强调文字颜色 6" xfId="61" builtinId="49"/>
    <cellStyle name="适中 2" xfId="62"/>
    <cellStyle name="40% - 强调文字颜色 6" xfId="63" builtinId="51"/>
    <cellStyle name="60% - 强调文字颜色 6" xfId="64" builtinId="52"/>
    <cellStyle name="标题 7" xfId="65"/>
    <cellStyle name="标题 2 2" xfId="66"/>
    <cellStyle name="标题 2 3" xfId="67"/>
    <cellStyle name="标题 2 4" xfId="68"/>
    <cellStyle name="标题 3 2" xfId="69"/>
    <cellStyle name="标题 3 3" xfId="70"/>
    <cellStyle name="标题 3 4" xfId="71"/>
    <cellStyle name="标题 4 2" xfId="72"/>
    <cellStyle name="检查单元格 2" xfId="73"/>
    <cellStyle name="标题 4 4" xfId="74"/>
    <cellStyle name="差 2" xfId="75"/>
    <cellStyle name="差 3" xfId="76"/>
    <cellStyle name="差 4" xfId="77"/>
    <cellStyle name="常规 2" xfId="78"/>
    <cellStyle name="常规 3" xfId="79"/>
    <cellStyle name="常规 4" xfId="80"/>
    <cellStyle name="常规 5" xfId="81"/>
    <cellStyle name="常规 7" xfId="82"/>
    <cellStyle name="好 2" xfId="83"/>
    <cellStyle name="好 3" xfId="84"/>
    <cellStyle name="好 4" xfId="85"/>
    <cellStyle name="汇总 2" xfId="86"/>
    <cellStyle name="汇总 3" xfId="87"/>
    <cellStyle name="汇总 4" xfId="88"/>
    <cellStyle name="检查单元格 3" xfId="89"/>
    <cellStyle name="检查单元格 4" xfId="90"/>
    <cellStyle name="解释性文本 2" xfId="91"/>
    <cellStyle name="解释性文本 3" xfId="92"/>
    <cellStyle name="解释性文本 4" xfId="93"/>
    <cellStyle name="警告文本 2" xfId="94"/>
    <cellStyle name="警告文本 3" xfId="95"/>
    <cellStyle name="警告文本 4" xfId="96"/>
    <cellStyle name="链接单元格 2" xfId="97"/>
    <cellStyle name="适中 3" xfId="98"/>
    <cellStyle name="适中 4" xfId="99"/>
    <cellStyle name="输入 2" xfId="100"/>
    <cellStyle name="输入 3" xfId="101"/>
    <cellStyle name="输入 4" xfId="102"/>
    <cellStyle name="注释 2" xfId="103"/>
    <cellStyle name="注释 3" xfId="104"/>
    <cellStyle name="注释 4" xfId="10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selection activeCell="I5" sqref="I5"/>
    </sheetView>
  </sheetViews>
  <sheetFormatPr defaultColWidth="9" defaultRowHeight="47" customHeight="1" outlineLevelCol="6"/>
  <cols>
    <col min="1" max="1" width="7.75" style="4" customWidth="1"/>
    <col min="2" max="2" width="30.875" style="5" customWidth="1"/>
    <col min="3" max="3" width="18" style="4" customWidth="1"/>
    <col min="4" max="4" width="11.75" style="4" customWidth="1"/>
    <col min="5" max="5" width="10.5" style="7" customWidth="1"/>
    <col min="6" max="6" width="12.375" style="32" customWidth="1"/>
    <col min="7" max="7" width="11.25" style="4" customWidth="1"/>
    <col min="8" max="16384" width="9" style="4"/>
  </cols>
  <sheetData>
    <row r="1" s="4" customFormat="1" ht="83" customHeight="1" spans="1:7">
      <c r="A1" s="33" t="s">
        <v>0</v>
      </c>
      <c r="B1" s="34"/>
      <c r="C1" s="34"/>
      <c r="D1" s="34"/>
      <c r="E1" s="34"/>
      <c r="F1" s="34"/>
      <c r="G1" s="34"/>
    </row>
    <row r="2" s="31" customFormat="1" ht="42" customHeight="1" spans="1:7">
      <c r="A2" s="35" t="s">
        <v>1</v>
      </c>
      <c r="B2" s="36" t="s">
        <v>2</v>
      </c>
      <c r="C2" s="37" t="s">
        <v>3</v>
      </c>
      <c r="D2" s="35" t="s">
        <v>4</v>
      </c>
      <c r="E2" s="38" t="s">
        <v>5</v>
      </c>
      <c r="F2" s="39" t="s">
        <v>6</v>
      </c>
      <c r="G2" s="35" t="s">
        <v>7</v>
      </c>
    </row>
    <row r="3" s="3" customFormat="1" ht="53" customHeight="1" spans="1:7">
      <c r="A3" s="40">
        <v>1</v>
      </c>
      <c r="B3" s="41" t="s">
        <v>8</v>
      </c>
      <c r="C3" s="42" t="str">
        <f>"202301140104"</f>
        <v>202301140104</v>
      </c>
      <c r="D3" s="42" t="s">
        <v>9</v>
      </c>
      <c r="E3" s="43" t="s">
        <v>10</v>
      </c>
      <c r="F3" s="22">
        <v>83</v>
      </c>
      <c r="G3" s="40"/>
    </row>
    <row r="4" s="3" customFormat="1" ht="53" customHeight="1" spans="1:7">
      <c r="A4" s="40">
        <v>2</v>
      </c>
      <c r="B4" s="41" t="s">
        <v>8</v>
      </c>
      <c r="C4" s="42" t="str">
        <f>"202301140111"</f>
        <v>202301140111</v>
      </c>
      <c r="D4" s="42" t="s">
        <v>11</v>
      </c>
      <c r="E4" s="43" t="s">
        <v>12</v>
      </c>
      <c r="F4" s="22">
        <v>68.5</v>
      </c>
      <c r="G4" s="40"/>
    </row>
    <row r="5" s="3" customFormat="1" ht="53" customHeight="1" spans="1:7">
      <c r="A5" s="40">
        <v>3</v>
      </c>
      <c r="B5" s="41" t="s">
        <v>8</v>
      </c>
      <c r="C5" s="42" t="str">
        <f>"202301140108"</f>
        <v>202301140108</v>
      </c>
      <c r="D5" s="42" t="s">
        <v>13</v>
      </c>
      <c r="E5" s="43" t="s">
        <v>14</v>
      </c>
      <c r="F5" s="22">
        <v>66.9</v>
      </c>
      <c r="G5" s="40"/>
    </row>
    <row r="6" s="3" customFormat="1" ht="53" customHeight="1" spans="1:7">
      <c r="A6" s="40">
        <v>4</v>
      </c>
      <c r="B6" s="41" t="s">
        <v>15</v>
      </c>
      <c r="C6" s="42" t="str">
        <f>"202301140613"</f>
        <v>202301140613</v>
      </c>
      <c r="D6" s="42" t="s">
        <v>16</v>
      </c>
      <c r="E6" s="43" t="s">
        <v>17</v>
      </c>
      <c r="F6" s="22">
        <v>74.8</v>
      </c>
      <c r="G6" s="40"/>
    </row>
    <row r="7" s="3" customFormat="1" ht="53" customHeight="1" spans="1:7">
      <c r="A7" s="40">
        <v>5</v>
      </c>
      <c r="B7" s="41" t="s">
        <v>15</v>
      </c>
      <c r="C7" s="42" t="str">
        <f>"202301140206"</f>
        <v>202301140206</v>
      </c>
      <c r="D7" s="42" t="s">
        <v>18</v>
      </c>
      <c r="E7" s="43" t="s">
        <v>19</v>
      </c>
      <c r="F7" s="22">
        <v>77.3</v>
      </c>
      <c r="G7" s="40"/>
    </row>
    <row r="8" s="3" customFormat="1" ht="53" customHeight="1" spans="1:7">
      <c r="A8" s="40">
        <v>6</v>
      </c>
      <c r="B8" s="41" t="s">
        <v>15</v>
      </c>
      <c r="C8" s="42" t="str">
        <f>"202301140215"</f>
        <v>202301140215</v>
      </c>
      <c r="D8" s="42" t="s">
        <v>20</v>
      </c>
      <c r="E8" s="43" t="s">
        <v>21</v>
      </c>
      <c r="F8" s="22">
        <v>75.4</v>
      </c>
      <c r="G8" s="40"/>
    </row>
    <row r="9" s="3" customFormat="1" ht="53" customHeight="1" spans="1:7">
      <c r="A9" s="40">
        <v>7</v>
      </c>
      <c r="B9" s="41" t="s">
        <v>15</v>
      </c>
      <c r="C9" s="42" t="str">
        <f>"202301140510"</f>
        <v>202301140510</v>
      </c>
      <c r="D9" s="42" t="s">
        <v>22</v>
      </c>
      <c r="E9" s="43" t="s">
        <v>23</v>
      </c>
      <c r="F9" s="22">
        <v>68.2</v>
      </c>
      <c r="G9" s="40"/>
    </row>
    <row r="10" s="3" customFormat="1" ht="53" customHeight="1" spans="1:7">
      <c r="A10" s="40">
        <v>8</v>
      </c>
      <c r="B10" s="41" t="s">
        <v>15</v>
      </c>
      <c r="C10" s="42" t="str">
        <f>"202301140428"</f>
        <v>202301140428</v>
      </c>
      <c r="D10" s="42" t="s">
        <v>24</v>
      </c>
      <c r="E10" s="43"/>
      <c r="F10" s="22"/>
      <c r="G10" s="40" t="s">
        <v>25</v>
      </c>
    </row>
    <row r="11" s="3" customFormat="1" ht="53" customHeight="1" spans="1:7">
      <c r="A11" s="40">
        <v>9</v>
      </c>
      <c r="B11" s="41" t="s">
        <v>15</v>
      </c>
      <c r="C11" s="42" t="str">
        <f>"202301140405"</f>
        <v>202301140405</v>
      </c>
      <c r="D11" s="42" t="s">
        <v>26</v>
      </c>
      <c r="E11" s="43" t="s">
        <v>27</v>
      </c>
      <c r="F11" s="22">
        <v>67.7</v>
      </c>
      <c r="G11" s="40"/>
    </row>
    <row r="12" s="4" customFormat="1" ht="12" customHeight="1" spans="1:7">
      <c r="A12" s="44"/>
      <c r="B12" s="45"/>
      <c r="C12" s="44"/>
      <c r="D12" s="44"/>
      <c r="E12" s="46"/>
      <c r="F12" s="47"/>
      <c r="G12" s="44"/>
    </row>
  </sheetData>
  <mergeCells count="2">
    <mergeCell ref="A1:G1"/>
    <mergeCell ref="A12:G12"/>
  </mergeCells>
  <printOptions horizontalCentered="1"/>
  <pageMargins left="0.0388888888888889" right="0.0388888888888889" top="0.275" bottom="0.196527777777778" header="0.118055555555556" footer="0.196527777777778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zoomScaleSheetLayoutView="70" workbookViewId="0">
      <selection activeCell="G8" sqref="G8"/>
    </sheetView>
  </sheetViews>
  <sheetFormatPr defaultColWidth="9" defaultRowHeight="47" customHeight="1"/>
  <cols>
    <col min="1" max="1" width="7.5" style="4" customWidth="1"/>
    <col min="2" max="2" width="29.75" style="5" customWidth="1"/>
    <col min="3" max="3" width="16.75" style="4" customWidth="1"/>
    <col min="4" max="4" width="10.875" style="4" customWidth="1"/>
    <col min="5" max="5" width="12.5" style="6" customWidth="1"/>
    <col min="6" max="6" width="13.125" style="6" customWidth="1"/>
    <col min="7" max="7" width="11.625" style="6" customWidth="1"/>
    <col min="8" max="9" width="13.125" style="6" customWidth="1"/>
    <col min="10" max="10" width="9.125" style="7" customWidth="1"/>
    <col min="11" max="11" width="11.625" style="4" customWidth="1"/>
    <col min="12" max="16384" width="9" style="4"/>
  </cols>
  <sheetData>
    <row r="1" ht="57" customHeight="1" spans="1:11">
      <c r="A1" s="8" t="s">
        <v>28</v>
      </c>
      <c r="B1" s="9"/>
      <c r="C1" s="10"/>
      <c r="D1" s="10"/>
      <c r="E1" s="11"/>
      <c r="F1" s="11"/>
      <c r="G1" s="11"/>
      <c r="H1" s="11"/>
      <c r="I1" s="11"/>
      <c r="J1" s="26"/>
      <c r="K1" s="10"/>
    </row>
    <row r="2" s="1" customFormat="1" ht="38" customHeight="1" spans="1:11">
      <c r="A2" s="12" t="s">
        <v>1</v>
      </c>
      <c r="B2" s="13" t="s">
        <v>2</v>
      </c>
      <c r="C2" s="14" t="s">
        <v>29</v>
      </c>
      <c r="D2" s="12" t="s">
        <v>4</v>
      </c>
      <c r="E2" s="15" t="s">
        <v>30</v>
      </c>
      <c r="F2" s="16" t="s">
        <v>31</v>
      </c>
      <c r="G2" s="15" t="s">
        <v>6</v>
      </c>
      <c r="H2" s="16" t="s">
        <v>32</v>
      </c>
      <c r="I2" s="15" t="s">
        <v>33</v>
      </c>
      <c r="J2" s="27" t="s">
        <v>34</v>
      </c>
      <c r="K2" s="12" t="s">
        <v>7</v>
      </c>
    </row>
    <row r="3" s="2" customFormat="1" ht="51" customHeight="1" spans="1:11">
      <c r="A3" s="17">
        <v>1</v>
      </c>
      <c r="B3" s="18" t="s">
        <v>8</v>
      </c>
      <c r="C3" s="19" t="str">
        <f>"202301140104"</f>
        <v>202301140104</v>
      </c>
      <c r="D3" s="19" t="s">
        <v>9</v>
      </c>
      <c r="E3" s="20">
        <v>70.5</v>
      </c>
      <c r="F3" s="21">
        <f t="shared" ref="F3:F11" si="0">E3*0.6</f>
        <v>42.3</v>
      </c>
      <c r="G3" s="22">
        <v>83</v>
      </c>
      <c r="H3" s="21">
        <f t="shared" ref="H3:H11" si="1">G3*0.4</f>
        <v>33.2</v>
      </c>
      <c r="I3" s="21">
        <f t="shared" ref="I3:I11" si="2">F3+H3</f>
        <v>75.5</v>
      </c>
      <c r="J3" s="28" t="s">
        <v>35</v>
      </c>
      <c r="K3" s="17"/>
    </row>
    <row r="4" s="2" customFormat="1" ht="51" customHeight="1" spans="1:11">
      <c r="A4" s="17">
        <v>2</v>
      </c>
      <c r="B4" s="18" t="s">
        <v>8</v>
      </c>
      <c r="C4" s="19" t="str">
        <f>"202301140111"</f>
        <v>202301140111</v>
      </c>
      <c r="D4" s="19" t="s">
        <v>11</v>
      </c>
      <c r="E4" s="20">
        <v>65.8</v>
      </c>
      <c r="F4" s="21">
        <f t="shared" si="0"/>
        <v>39.48</v>
      </c>
      <c r="G4" s="22">
        <v>68.5</v>
      </c>
      <c r="H4" s="21">
        <f t="shared" si="1"/>
        <v>27.4</v>
      </c>
      <c r="I4" s="21">
        <f t="shared" si="2"/>
        <v>66.88</v>
      </c>
      <c r="J4" s="28" t="s">
        <v>36</v>
      </c>
      <c r="K4" s="17"/>
    </row>
    <row r="5" s="2" customFormat="1" ht="51" customHeight="1" spans="1:11">
      <c r="A5" s="17">
        <v>3</v>
      </c>
      <c r="B5" s="18" t="s">
        <v>8</v>
      </c>
      <c r="C5" s="19" t="str">
        <f>"202301140108"</f>
        <v>202301140108</v>
      </c>
      <c r="D5" s="19" t="s">
        <v>13</v>
      </c>
      <c r="E5" s="20">
        <v>64.6</v>
      </c>
      <c r="F5" s="21">
        <f t="shared" si="0"/>
        <v>38.76</v>
      </c>
      <c r="G5" s="22">
        <v>66.9</v>
      </c>
      <c r="H5" s="21">
        <f t="shared" si="1"/>
        <v>26.76</v>
      </c>
      <c r="I5" s="21">
        <f t="shared" si="2"/>
        <v>65.52</v>
      </c>
      <c r="J5" s="28" t="s">
        <v>37</v>
      </c>
      <c r="K5" s="17"/>
    </row>
    <row r="6" s="2" customFormat="1" ht="51" customHeight="1" spans="1:11">
      <c r="A6" s="17">
        <v>4</v>
      </c>
      <c r="B6" s="18" t="s">
        <v>15</v>
      </c>
      <c r="C6" s="19" t="str">
        <f>"202301140206"</f>
        <v>202301140206</v>
      </c>
      <c r="D6" s="19" t="s">
        <v>18</v>
      </c>
      <c r="E6" s="20">
        <v>71.5</v>
      </c>
      <c r="F6" s="21">
        <f t="shared" si="0"/>
        <v>42.9</v>
      </c>
      <c r="G6" s="22">
        <v>77.3</v>
      </c>
      <c r="H6" s="21">
        <f t="shared" si="1"/>
        <v>30.92</v>
      </c>
      <c r="I6" s="21">
        <f t="shared" si="2"/>
        <v>73.82</v>
      </c>
      <c r="J6" s="28" t="s">
        <v>35</v>
      </c>
      <c r="K6" s="17"/>
    </row>
    <row r="7" s="2" customFormat="1" ht="51" customHeight="1" spans="1:11">
      <c r="A7" s="17">
        <v>5</v>
      </c>
      <c r="B7" s="18" t="s">
        <v>15</v>
      </c>
      <c r="C7" s="19" t="str">
        <f>"202301140613"</f>
        <v>202301140613</v>
      </c>
      <c r="D7" s="19" t="s">
        <v>16</v>
      </c>
      <c r="E7" s="20">
        <v>72</v>
      </c>
      <c r="F7" s="21">
        <f t="shared" si="0"/>
        <v>43.2</v>
      </c>
      <c r="G7" s="22">
        <v>74.8</v>
      </c>
      <c r="H7" s="21">
        <f t="shared" si="1"/>
        <v>29.92</v>
      </c>
      <c r="I7" s="21">
        <f t="shared" si="2"/>
        <v>73.12</v>
      </c>
      <c r="J7" s="28" t="s">
        <v>36</v>
      </c>
      <c r="K7" s="17"/>
    </row>
    <row r="8" s="2" customFormat="1" ht="51" customHeight="1" spans="1:11">
      <c r="A8" s="17">
        <v>6</v>
      </c>
      <c r="B8" s="18" t="s">
        <v>15</v>
      </c>
      <c r="C8" s="19" t="str">
        <f>"202301140215"</f>
        <v>202301140215</v>
      </c>
      <c r="D8" s="19" t="s">
        <v>20</v>
      </c>
      <c r="E8" s="20">
        <v>70.3</v>
      </c>
      <c r="F8" s="21">
        <f t="shared" si="0"/>
        <v>42.18</v>
      </c>
      <c r="G8" s="22">
        <v>75.4</v>
      </c>
      <c r="H8" s="21">
        <f t="shared" si="1"/>
        <v>30.16</v>
      </c>
      <c r="I8" s="21">
        <f t="shared" si="2"/>
        <v>72.34</v>
      </c>
      <c r="J8" s="28" t="s">
        <v>37</v>
      </c>
      <c r="K8" s="17"/>
    </row>
    <row r="9" s="2" customFormat="1" ht="51" customHeight="1" spans="1:11">
      <c r="A9" s="17">
        <v>7</v>
      </c>
      <c r="B9" s="18" t="s">
        <v>15</v>
      </c>
      <c r="C9" s="19" t="str">
        <f>"202301140510"</f>
        <v>202301140510</v>
      </c>
      <c r="D9" s="19" t="s">
        <v>22</v>
      </c>
      <c r="E9" s="20">
        <v>67</v>
      </c>
      <c r="F9" s="21">
        <f t="shared" si="0"/>
        <v>40.2</v>
      </c>
      <c r="G9" s="22">
        <v>68.2</v>
      </c>
      <c r="H9" s="21">
        <f t="shared" si="1"/>
        <v>27.28</v>
      </c>
      <c r="I9" s="21">
        <f t="shared" si="2"/>
        <v>67.48</v>
      </c>
      <c r="J9" s="28" t="s">
        <v>38</v>
      </c>
      <c r="K9" s="29"/>
    </row>
    <row r="10" s="2" customFormat="1" ht="51" customHeight="1" spans="1:11">
      <c r="A10" s="17">
        <v>8</v>
      </c>
      <c r="B10" s="18" t="s">
        <v>15</v>
      </c>
      <c r="C10" s="19" t="str">
        <f>"202301140405"</f>
        <v>202301140405</v>
      </c>
      <c r="D10" s="19" t="s">
        <v>26</v>
      </c>
      <c r="E10" s="20">
        <v>65.6</v>
      </c>
      <c r="F10" s="21">
        <f t="shared" si="0"/>
        <v>39.36</v>
      </c>
      <c r="G10" s="22">
        <v>67.7</v>
      </c>
      <c r="H10" s="21">
        <f t="shared" si="1"/>
        <v>27.08</v>
      </c>
      <c r="I10" s="21">
        <f t="shared" si="2"/>
        <v>66.44</v>
      </c>
      <c r="J10" s="28" t="s">
        <v>39</v>
      </c>
      <c r="K10" s="17"/>
    </row>
    <row r="11" s="2" customFormat="1" ht="51" customHeight="1" spans="1:11">
      <c r="A11" s="17">
        <v>9</v>
      </c>
      <c r="B11" s="18" t="s">
        <v>15</v>
      </c>
      <c r="C11" s="19" t="str">
        <f>"202301140428"</f>
        <v>202301140428</v>
      </c>
      <c r="D11" s="19" t="s">
        <v>24</v>
      </c>
      <c r="E11" s="20">
        <v>65.8</v>
      </c>
      <c r="F11" s="21">
        <f t="shared" si="0"/>
        <v>39.48</v>
      </c>
      <c r="G11" s="22">
        <v>0</v>
      </c>
      <c r="H11" s="21">
        <f t="shared" si="1"/>
        <v>0</v>
      </c>
      <c r="I11" s="21">
        <f t="shared" si="2"/>
        <v>39.48</v>
      </c>
      <c r="J11" s="28"/>
      <c r="K11" s="17" t="s">
        <v>40</v>
      </c>
    </row>
    <row r="12" s="3" customFormat="1" ht="14" customHeight="1" spans="1:11">
      <c r="A12" s="23"/>
      <c r="B12" s="24"/>
      <c r="C12" s="23"/>
      <c r="D12" s="23"/>
      <c r="E12" s="25"/>
      <c r="F12" s="25"/>
      <c r="G12" s="25"/>
      <c r="H12" s="25"/>
      <c r="I12" s="25"/>
      <c r="J12" s="30"/>
      <c r="K12" s="23"/>
    </row>
  </sheetData>
  <mergeCells count="2">
    <mergeCell ref="A1:K1"/>
    <mergeCell ref="A12:K12"/>
  </mergeCells>
  <printOptions horizontalCentered="1"/>
  <pageMargins left="0.0784722222222222" right="0.0784722222222222" top="0.0388888888888889" bottom="0.196527777777778" header="0.275" footer="0.236111111111111"/>
  <pageSetup paperSize="9" scale="9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面试成绩汇总表</vt:lpstr>
      <vt:lpstr>综合成绩汇总表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黄毅</cp:lastModifiedBy>
  <dcterms:created xsi:type="dcterms:W3CDTF">2006-09-16T00:00:00Z</dcterms:created>
  <dcterms:modified xsi:type="dcterms:W3CDTF">2023-02-13T02:24:33Z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2052-11.1.0.12970</vt:lpwstr>
  </property>
  <property fmtid="{D5CDD505-2E9C-101B-9397-08002B2CF9AE}" pid="3" name="ICV">
    <vt:lpwstr>9270020B9ED84D77AEA08275D0D74BDE</vt:lpwstr>
  </property>
</Properties>
</file>